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2\2 trim 2022\"/>
    </mc:Choice>
  </mc:AlternateContent>
  <xr:revisionPtr revIDLastSave="0" documentId="8_{ECA6FD95-03BD-484E-81C3-D1F591267FD1}" xr6:coauthVersionLast="47" xr6:coauthVersionMax="47" xr10:uidLastSave="{00000000-0000-0000-0000-000000000000}"/>
  <bookViews>
    <workbookView xWindow="-120" yWindow="-120" windowWidth="29040" windowHeight="15840" xr2:uid="{77A3B1AB-4BBC-4016-B3A3-2FB571F48A5F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J32" i="1" s="1"/>
  <c r="G32" i="1"/>
  <c r="D32" i="1"/>
  <c r="B32" i="1"/>
  <c r="G31" i="1"/>
  <c r="J31" i="1" s="1"/>
  <c r="J30" i="1"/>
  <c r="G30" i="1"/>
  <c r="I29" i="1"/>
  <c r="H29" i="1"/>
  <c r="G29" i="1"/>
  <c r="J29" i="1" s="1"/>
  <c r="D29" i="1"/>
  <c r="B29" i="1"/>
  <c r="J28" i="1"/>
  <c r="I28" i="1"/>
  <c r="H28" i="1"/>
  <c r="G28" i="1"/>
  <c r="D28" i="1"/>
  <c r="B28" i="1"/>
  <c r="J27" i="1"/>
  <c r="I27" i="1"/>
  <c r="H27" i="1"/>
  <c r="G27" i="1"/>
  <c r="D27" i="1"/>
  <c r="B27" i="1"/>
  <c r="I26" i="1"/>
  <c r="H26" i="1"/>
  <c r="J26" i="1" s="1"/>
  <c r="G26" i="1"/>
  <c r="D26" i="1"/>
  <c r="B26" i="1"/>
  <c r="I25" i="1"/>
  <c r="H25" i="1"/>
  <c r="G25" i="1"/>
  <c r="J25" i="1" s="1"/>
  <c r="D25" i="1"/>
  <c r="B25" i="1"/>
  <c r="I24" i="1"/>
  <c r="H24" i="1"/>
  <c r="G24" i="1"/>
  <c r="J24" i="1" s="1"/>
  <c r="D24" i="1"/>
  <c r="B24" i="1"/>
  <c r="I23" i="1"/>
  <c r="H23" i="1"/>
  <c r="G23" i="1"/>
  <c r="J23" i="1" s="1"/>
  <c r="D23" i="1"/>
  <c r="B23" i="1"/>
  <c r="G22" i="1"/>
  <c r="J22" i="1" s="1"/>
  <c r="B22" i="1"/>
  <c r="I21" i="1"/>
  <c r="H21" i="1"/>
  <c r="G21" i="1"/>
  <c r="J21" i="1" s="1"/>
  <c r="K21" i="1" s="1"/>
  <c r="D21" i="1"/>
  <c r="B21" i="1"/>
  <c r="I20" i="1"/>
  <c r="H20" i="1"/>
  <c r="G20" i="1"/>
  <c r="J20" i="1" s="1"/>
  <c r="K20" i="1" s="1"/>
  <c r="D20" i="1"/>
  <c r="B20" i="1"/>
  <c r="J19" i="1"/>
  <c r="I19" i="1"/>
  <c r="H19" i="1"/>
  <c r="G19" i="1"/>
  <c r="D19" i="1"/>
  <c r="B19" i="1"/>
  <c r="J18" i="1"/>
  <c r="I18" i="1"/>
  <c r="H18" i="1"/>
  <c r="G18" i="1"/>
  <c r="D18" i="1"/>
  <c r="B18" i="1"/>
  <c r="I17" i="1"/>
  <c r="H17" i="1"/>
  <c r="J17" i="1" s="1"/>
  <c r="G17" i="1"/>
  <c r="D17" i="1"/>
  <c r="B17" i="1"/>
  <c r="I16" i="1"/>
  <c r="H16" i="1"/>
  <c r="G16" i="1"/>
  <c r="J16" i="1" s="1"/>
  <c r="D16" i="1"/>
  <c r="B16" i="1"/>
  <c r="I15" i="1"/>
  <c r="H15" i="1"/>
  <c r="G15" i="1"/>
  <c r="J15" i="1" s="1"/>
  <c r="D15" i="1"/>
  <c r="B15" i="1"/>
  <c r="I14" i="1"/>
  <c r="H14" i="1"/>
  <c r="G14" i="1"/>
  <c r="J14" i="1" s="1"/>
  <c r="D14" i="1"/>
  <c r="B14" i="1"/>
  <c r="J13" i="1"/>
  <c r="I13" i="1"/>
  <c r="H13" i="1"/>
  <c r="G13" i="1"/>
  <c r="D13" i="1"/>
  <c r="B13" i="1"/>
  <c r="J12" i="1"/>
  <c r="I12" i="1"/>
  <c r="H12" i="1"/>
  <c r="G12" i="1"/>
  <c r="D12" i="1"/>
  <c r="B12" i="1"/>
  <c r="I11" i="1"/>
  <c r="H11" i="1"/>
  <c r="J11" i="1" s="1"/>
  <c r="K11" i="1" s="1"/>
  <c r="G11" i="1"/>
  <c r="D11" i="1"/>
  <c r="B11" i="1"/>
  <c r="I10" i="1"/>
  <c r="H10" i="1"/>
  <c r="G10" i="1"/>
  <c r="J10" i="1" s="1"/>
  <c r="K10" i="1" s="1"/>
  <c r="D10" i="1"/>
  <c r="B10" i="1"/>
  <c r="I9" i="1"/>
  <c r="H9" i="1"/>
  <c r="G9" i="1"/>
  <c r="J9" i="1" s="1"/>
  <c r="D9" i="1"/>
  <c r="B9" i="1"/>
  <c r="I8" i="1"/>
  <c r="H8" i="1"/>
  <c r="G8" i="1"/>
  <c r="J8" i="1" s="1"/>
  <c r="D8" i="1"/>
  <c r="B8" i="1"/>
  <c r="J7" i="1"/>
  <c r="K7" i="1" s="1"/>
  <c r="I7" i="1"/>
  <c r="H7" i="1"/>
  <c r="G7" i="1"/>
  <c r="D7" i="1"/>
  <c r="B7" i="1"/>
  <c r="J6" i="1"/>
  <c r="K6" i="1" s="1"/>
  <c r="I6" i="1"/>
  <c r="H6" i="1"/>
  <c r="G6" i="1"/>
  <c r="D6" i="1"/>
  <c r="B6" i="1"/>
  <c r="I5" i="1"/>
  <c r="H5" i="1"/>
  <c r="J5" i="1" s="1"/>
  <c r="G5" i="1"/>
  <c r="D5" i="1"/>
  <c r="B5" i="1"/>
  <c r="I4" i="1"/>
  <c r="H4" i="1"/>
  <c r="G4" i="1"/>
  <c r="J4" i="1" s="1"/>
  <c r="D4" i="1"/>
  <c r="B4" i="1"/>
  <c r="I3" i="1"/>
  <c r="H3" i="1"/>
  <c r="G3" i="1"/>
  <c r="J3" i="1" s="1"/>
  <c r="K3" i="1" s="1"/>
  <c r="D3" i="1"/>
  <c r="B3" i="1"/>
  <c r="I2" i="1"/>
  <c r="H2" i="1"/>
  <c r="H34" i="1" s="1"/>
  <c r="G2" i="1"/>
  <c r="J2" i="1" s="1"/>
  <c r="K2" i="1" s="1"/>
  <c r="D2" i="1"/>
  <c r="B2" i="1"/>
  <c r="K30" i="1" l="1"/>
  <c r="K27" i="1"/>
  <c r="K9" i="1"/>
  <c r="K12" i="1"/>
  <c r="K13" i="1"/>
  <c r="K31" i="1"/>
  <c r="K8" i="1"/>
  <c r="K16" i="1"/>
  <c r="K17" i="1"/>
  <c r="K29" i="1"/>
  <c r="K15" i="1"/>
  <c r="K18" i="1"/>
  <c r="K19" i="1"/>
  <c r="K22" i="1"/>
  <c r="K4" i="1"/>
  <c r="K34" i="1" s="1"/>
  <c r="K5" i="1"/>
  <c r="K14" i="1"/>
  <c r="K25" i="1"/>
  <c r="K26" i="1"/>
  <c r="K24" i="1"/>
  <c r="K28" i="1"/>
  <c r="K32" i="1"/>
  <c r="K23" i="1"/>
</calcChain>
</file>

<file path=xl/sharedStrings.xml><?xml version="1.0" encoding="utf-8"?>
<sst xmlns="http://schemas.openxmlformats.org/spreadsheetml/2006/main" count="44" uniqueCount="28">
  <si>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</si>
  <si>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</si>
  <si>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</si>
  <si>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</si>
  <si>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</si>
  <si>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</si>
  <si>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</si>
  <si>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</si>
  <si>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</si>
  <si>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</si>
  <si>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</si>
  <si>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Cancelleria</t>
  </si>
  <si>
    <t>Buoni pasto</t>
  </si>
  <si>
    <t>Legali</t>
  </si>
  <si>
    <t>Servizi di pulizia</t>
  </si>
  <si>
    <t xml:space="preserve">Stampanti </t>
  </si>
  <si>
    <t>Telefoniche</t>
  </si>
  <si>
    <t>Energia</t>
  </si>
  <si>
    <t>Consulenza sicurezza lavoro</t>
  </si>
  <si>
    <t>Configurazione tablet</t>
  </si>
  <si>
    <t>Consulenza paghe</t>
  </si>
  <si>
    <t>Webinar sanzioni amministrative</t>
  </si>
  <si>
    <t>Somministrazione bevande</t>
  </si>
  <si>
    <t>Consulenza amministrativa</t>
  </si>
  <si>
    <t>Consulenza privacy</t>
  </si>
  <si>
    <t>Ricoh Italia SpA</t>
  </si>
  <si>
    <t>Extra copie fuori noleggio</t>
  </si>
  <si>
    <t>Noleggio stampante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</si>
</sst>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2" xfId="0" applyFont="1" applyFill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3" xfId="0" applyFont="1" applyBorder="1" applyAlignment="1">
      <alignment horizontal="center" vertical="top"/>
    </xf>
    <xf numFmtId="164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0" fontId="4" fillId="0" borderId="4" xfId="0" applyFont="1" applyBorder="1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0" fillId="0" borderId="0" xfId="0" applyAlignment="1">
      <alignment horizontal="center" vertical="top"/>
    </xf>
    <xf numFmtId="2" fontId="2" fillId="0" borderId="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TTURE%20ELETTRONICHE/Fatture%202017%20Situazione%20paga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IND TEMP 1-2022"/>
      <sheetName val="IND TEMP 2-2022"/>
      <sheetName val="IND TEMP 3-2022"/>
    </sheetNames>
    <sheetDataSet>
      <sheetData sheetId="0"/>
      <sheetData sheetId="1"/>
      <sheetData sheetId="2"/>
      <sheetData sheetId="3"/>
      <sheetData sheetId="4"/>
      <sheetData sheetId="5">
        <row r="37">
          <cell r="B37" t="str">
            <v>Scuola Ufficio Srl</v>
          </cell>
          <cell r="C37">
            <v>89</v>
          </cell>
          <cell r="D37">
            <v>44648</v>
          </cell>
          <cell r="I37">
            <v>444.56</v>
          </cell>
        </row>
        <row r="38">
          <cell r="B38" t="str">
            <v>Pellegrini SpA</v>
          </cell>
          <cell r="C38">
            <v>37</v>
          </cell>
          <cell r="D38">
            <v>44650</v>
          </cell>
          <cell r="I38">
            <v>517.09</v>
          </cell>
        </row>
        <row r="39">
          <cell r="B39" t="str">
            <v>Nicola Laurenti</v>
          </cell>
          <cell r="C39">
            <v>5</v>
          </cell>
          <cell r="D39">
            <v>44652</v>
          </cell>
          <cell r="I39">
            <v>598</v>
          </cell>
        </row>
        <row r="40">
          <cell r="B40" t="str">
            <v xml:space="preserve"> La Perla Pulizie Srl</v>
          </cell>
          <cell r="C40">
            <v>262</v>
          </cell>
          <cell r="D40">
            <v>44651</v>
          </cell>
          <cell r="I40">
            <v>550</v>
          </cell>
        </row>
        <row r="41">
          <cell r="B41" t="str">
            <v>Project Informatica Srl</v>
          </cell>
          <cell r="C41">
            <v>89</v>
          </cell>
          <cell r="D41">
            <v>44650</v>
          </cell>
          <cell r="I41">
            <v>2945</v>
          </cell>
        </row>
        <row r="42">
          <cell r="B42" t="str">
            <v>De Masis Barbara</v>
          </cell>
          <cell r="C42">
            <v>8</v>
          </cell>
          <cell r="D42">
            <v>44655</v>
          </cell>
          <cell r="I42">
            <v>1843.6799999999998</v>
          </cell>
        </row>
        <row r="43">
          <cell r="B43" t="str">
            <v>De Masis Barbara</v>
          </cell>
          <cell r="C43">
            <v>7</v>
          </cell>
          <cell r="D43">
            <v>44655</v>
          </cell>
          <cell r="I43">
            <v>19911.740000000002</v>
          </cell>
        </row>
        <row r="44">
          <cell r="B44" t="str">
            <v>Planetel SpA</v>
          </cell>
          <cell r="C44">
            <v>928</v>
          </cell>
          <cell r="D44">
            <v>44651</v>
          </cell>
          <cell r="I44">
            <v>1095</v>
          </cell>
        </row>
        <row r="45">
          <cell r="B45" t="str">
            <v>Hera Comm SpA</v>
          </cell>
          <cell r="C45" t="str">
            <v>412203589650</v>
          </cell>
          <cell r="D45">
            <v>44660</v>
          </cell>
          <cell r="I45">
            <v>977.7399999999999</v>
          </cell>
        </row>
        <row r="46">
          <cell r="B46" t="str">
            <v>A.S. Servizi alle Imprese Srl</v>
          </cell>
          <cell r="C46">
            <v>76</v>
          </cell>
          <cell r="D46">
            <v>44665</v>
          </cell>
          <cell r="I46">
            <v>450</v>
          </cell>
        </row>
        <row r="47">
          <cell r="B47" t="str">
            <v>Project Informatica Srl</v>
          </cell>
          <cell r="C47">
            <v>108</v>
          </cell>
          <cell r="D47">
            <v>44663</v>
          </cell>
          <cell r="I47">
            <v>190</v>
          </cell>
        </row>
        <row r="48">
          <cell r="B48" t="str">
            <v>TIM SpA</v>
          </cell>
          <cell r="C48" t="str">
            <v>7X01176775</v>
          </cell>
          <cell r="D48">
            <v>44662</v>
          </cell>
          <cell r="I48">
            <v>124.1</v>
          </cell>
        </row>
        <row r="49">
          <cell r="B49" t="str">
            <v>Regonesi Adriana</v>
          </cell>
          <cell r="C49">
            <v>98</v>
          </cell>
          <cell r="D49">
            <v>44663</v>
          </cell>
          <cell r="I49">
            <v>1439.04</v>
          </cell>
        </row>
        <row r="50">
          <cell r="B50" t="str">
            <v>Diritto Amministrazioni Srls</v>
          </cell>
          <cell r="C50">
            <v>29</v>
          </cell>
          <cell r="D50">
            <v>44677</v>
          </cell>
          <cell r="I50">
            <v>192</v>
          </cell>
        </row>
        <row r="51">
          <cell r="B51" t="str">
            <v xml:space="preserve"> Pellegrini SpA</v>
          </cell>
          <cell r="C51">
            <v>87</v>
          </cell>
          <cell r="D51">
            <v>44679</v>
          </cell>
          <cell r="I51">
            <v>342.65</v>
          </cell>
        </row>
        <row r="52">
          <cell r="B52" t="str">
            <v>La Perla Pulizie Srl</v>
          </cell>
          <cell r="C52">
            <v>373</v>
          </cell>
          <cell r="D52">
            <v>44681</v>
          </cell>
          <cell r="I52">
            <v>550</v>
          </cell>
        </row>
        <row r="53">
          <cell r="B53" t="str">
            <v>Ovdamatic SpA</v>
          </cell>
          <cell r="C53">
            <v>25</v>
          </cell>
          <cell r="D53">
            <v>44680</v>
          </cell>
          <cell r="I53">
            <v>95.11</v>
          </cell>
        </row>
        <row r="54">
          <cell r="B54" t="str">
            <v>Studio Macario Lazzari</v>
          </cell>
          <cell r="C54">
            <v>135</v>
          </cell>
          <cell r="D54">
            <v>44672</v>
          </cell>
          <cell r="I54">
            <v>390.08</v>
          </cell>
        </row>
        <row r="55">
          <cell r="B55" t="str">
            <v>Hera Comm SpA</v>
          </cell>
          <cell r="C55" t="str">
            <v>412204674218</v>
          </cell>
          <cell r="D55">
            <v>44692</v>
          </cell>
          <cell r="I55">
            <v>999.89999999999986</v>
          </cell>
        </row>
        <row r="56">
          <cell r="B56" t="str">
            <v>De Masis Barbara</v>
          </cell>
          <cell r="C56">
            <v>9</v>
          </cell>
          <cell r="D56">
            <v>44687</v>
          </cell>
          <cell r="I56">
            <v>4071.91</v>
          </cell>
        </row>
        <row r="57">
          <cell r="B57" t="str">
            <v>Fastweb SpA</v>
          </cell>
        </row>
        <row r="58">
          <cell r="B58" t="str">
            <v>Acquamatic Srl</v>
          </cell>
          <cell r="C58">
            <v>43</v>
          </cell>
          <cell r="D58">
            <v>44686</v>
          </cell>
          <cell r="I58">
            <v>134</v>
          </cell>
        </row>
        <row r="59">
          <cell r="B59" t="str">
            <v>Capetti Giovanni Carlo</v>
          </cell>
          <cell r="C59">
            <v>25</v>
          </cell>
          <cell r="D59">
            <v>44701</v>
          </cell>
          <cell r="I59">
            <v>1248</v>
          </cell>
        </row>
        <row r="60">
          <cell r="B60" t="str">
            <v>Pellegrini SpA</v>
          </cell>
          <cell r="C60">
            <v>123</v>
          </cell>
          <cell r="D60">
            <v>44706</v>
          </cell>
          <cell r="I60">
            <v>467.25</v>
          </cell>
        </row>
        <row r="61">
          <cell r="B61" t="str">
            <v>La Perla Pulizie Srl</v>
          </cell>
          <cell r="C61">
            <v>479</v>
          </cell>
          <cell r="D61">
            <v>44712</v>
          </cell>
          <cell r="I61">
            <v>650</v>
          </cell>
        </row>
        <row r="64">
          <cell r="B64" t="str">
            <v>TIM SpA</v>
          </cell>
          <cell r="C64" t="str">
            <v>7X02075577</v>
          </cell>
          <cell r="D64">
            <v>44721</v>
          </cell>
          <cell r="I64">
            <v>122.68</v>
          </cell>
        </row>
        <row r="65">
          <cell r="B65" t="str">
            <v>Myo SpA</v>
          </cell>
          <cell r="C65">
            <v>16584</v>
          </cell>
          <cell r="D65">
            <v>44722</v>
          </cell>
          <cell r="I65">
            <v>317.29000000000002</v>
          </cell>
        </row>
        <row r="66">
          <cell r="B66" t="str">
            <v>Hera Comm SpA</v>
          </cell>
          <cell r="C66" t="str">
            <v>412205877168</v>
          </cell>
          <cell r="D66">
            <v>44722</v>
          </cell>
          <cell r="I66">
            <v>605.38999999999987</v>
          </cell>
        </row>
        <row r="67">
          <cell r="B67" t="str">
            <v>Pellegrini SpA</v>
          </cell>
          <cell r="C67">
            <v>158</v>
          </cell>
          <cell r="D67">
            <v>44736</v>
          </cell>
          <cell r="I67">
            <v>404.95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6CFC-863E-49C8-BA78-F38D06B48A08}">
  <dimension ref="A1:Q34"/>
  <sheetViews>
    <sheetView tabSelected="1" workbookViewId="0">
      <selection sqref="A1:XFD1048576"/>
    </sheetView>
  </sheetViews>
  <sheetFormatPr defaultRowHeight="15" x14ac:dyDescent="0.25"/>
  <cols>
    <col min="2" max="2" width="26.140625" bestFit="1" customWidth="1"/>
    <col min="3" max="3" width="39.140625" bestFit="1" customWidth="1"/>
    <col min="4" max="4" width="11.42578125" style="23" customWidth="1"/>
    <col min="5" max="5" width="14" style="23" customWidth="1"/>
    <col min="6" max="6" width="12" style="23" customWidth="1"/>
    <col min="7" max="7" width="10.42578125" style="23" bestFit="1" customWidth="1"/>
    <col min="8" max="8" width="12" customWidth="1"/>
    <col min="9" max="9" width="19.28515625" style="25" bestFit="1" customWidth="1"/>
    <col min="10" max="10" width="16.28515625" bestFit="1" customWidth="1"/>
    <col min="11" max="11" width="14" customWidth="1"/>
    <col min="12" max="12" width="9.42578125" bestFit="1" customWidth="1"/>
    <col min="14" max="14" width="9.42578125" bestFit="1" customWidth="1"/>
    <col min="17" max="17" width="11" bestFit="1" customWidth="1"/>
  </cols>
  <sheetData>
    <row r="1" spans="1:11" ht="5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4" t="s">
        <v>9</v>
      </c>
      <c r="K1" s="4" t="s">
        <v>10</v>
      </c>
    </row>
    <row r="2" spans="1:11" x14ac:dyDescent="0.25">
      <c r="A2" s="8">
        <v>2022</v>
      </c>
      <c r="B2" s="9" t="str">
        <f>'[1]2022'!B37</f>
        <v>Scuola Ufficio Srl</v>
      </c>
      <c r="C2" s="10" t="s">
        <v>11</v>
      </c>
      <c r="D2" s="11">
        <f>'[1]2022'!D37</f>
        <v>44648</v>
      </c>
      <c r="E2" s="11">
        <v>44655</v>
      </c>
      <c r="F2" s="11">
        <v>44681</v>
      </c>
      <c r="G2" s="12">
        <f t="shared" ref="G2:G32" si="0">E2-F2</f>
        <v>-26</v>
      </c>
      <c r="H2" s="13">
        <f>'[1]2022'!I37</f>
        <v>444.56</v>
      </c>
      <c r="I2" s="14">
        <f>'[1]2022'!C37</f>
        <v>89</v>
      </c>
      <c r="J2" s="15">
        <f t="shared" ref="J2:J32" si="1">G2*H2</f>
        <v>-11558.56</v>
      </c>
      <c r="K2" s="16">
        <f>J2/$H$34</f>
        <v>-0.2704808911630418</v>
      </c>
    </row>
    <row r="3" spans="1:11" x14ac:dyDescent="0.25">
      <c r="A3" s="8">
        <v>2022</v>
      </c>
      <c r="B3" s="9" t="str">
        <f>'[1]2022'!B38</f>
        <v>Pellegrini SpA</v>
      </c>
      <c r="C3" s="17" t="s">
        <v>12</v>
      </c>
      <c r="D3" s="11">
        <f>'[1]2022'!D38</f>
        <v>44650</v>
      </c>
      <c r="E3" s="11">
        <v>44657</v>
      </c>
      <c r="F3" s="11">
        <v>44650</v>
      </c>
      <c r="G3" s="12">
        <f t="shared" si="0"/>
        <v>7</v>
      </c>
      <c r="H3" s="13">
        <f>'[1]2022'!I38</f>
        <v>517.09</v>
      </c>
      <c r="I3" s="14">
        <f>'[1]2022'!C38</f>
        <v>37</v>
      </c>
      <c r="J3" s="15">
        <f t="shared" si="1"/>
        <v>3619.63</v>
      </c>
      <c r="K3" s="16">
        <f>J3/$H$34</f>
        <v>8.4702657431417167E-2</v>
      </c>
    </row>
    <row r="4" spans="1:11" x14ac:dyDescent="0.25">
      <c r="A4" s="8">
        <v>2022</v>
      </c>
      <c r="B4" s="9" t="str">
        <f>'[1]2022'!B39</f>
        <v>Nicola Laurenti</v>
      </c>
      <c r="C4" s="8" t="s">
        <v>13</v>
      </c>
      <c r="D4" s="11">
        <f>'[1]2022'!D39</f>
        <v>44652</v>
      </c>
      <c r="E4" s="11">
        <v>44657</v>
      </c>
      <c r="F4" s="11">
        <v>44651</v>
      </c>
      <c r="G4" s="12">
        <f t="shared" si="0"/>
        <v>6</v>
      </c>
      <c r="H4" s="13">
        <f>'[1]2022'!I39</f>
        <v>598</v>
      </c>
      <c r="I4" s="14">
        <f>'[1]2022'!C39</f>
        <v>5</v>
      </c>
      <c r="J4" s="15">
        <f t="shared" si="1"/>
        <v>3588</v>
      </c>
      <c r="K4" s="16">
        <f>J4/$H$34</f>
        <v>8.3962486459644978E-2</v>
      </c>
    </row>
    <row r="5" spans="1:11" x14ac:dyDescent="0.25">
      <c r="A5" s="8">
        <v>2022</v>
      </c>
      <c r="B5" s="9" t="str">
        <f>'[1]2022'!B40</f>
        <v xml:space="preserve"> La Perla Pulizie Srl</v>
      </c>
      <c r="C5" s="8" t="s">
        <v>14</v>
      </c>
      <c r="D5" s="11">
        <f>'[1]2022'!D40</f>
        <v>44651</v>
      </c>
      <c r="E5" s="11">
        <v>44657</v>
      </c>
      <c r="F5" s="11">
        <v>44681</v>
      </c>
      <c r="G5" s="12">
        <f t="shared" si="0"/>
        <v>-24</v>
      </c>
      <c r="H5" s="13">
        <f>'[1]2022'!I40</f>
        <v>550</v>
      </c>
      <c r="I5" s="14">
        <f>'[1]2022'!C40</f>
        <v>262</v>
      </c>
      <c r="J5" s="15">
        <f t="shared" si="1"/>
        <v>-13200</v>
      </c>
      <c r="K5" s="16">
        <f>J5/$H$34</f>
        <v>-0.3088920906542123</v>
      </c>
    </row>
    <row r="6" spans="1:11" x14ac:dyDescent="0.25">
      <c r="A6" s="8">
        <v>2022</v>
      </c>
      <c r="B6" s="9" t="str">
        <f>'[1]2022'!B41</f>
        <v>Project Informatica Srl</v>
      </c>
      <c r="C6" s="8" t="s">
        <v>15</v>
      </c>
      <c r="D6" s="11">
        <f>'[1]2022'!D41</f>
        <v>44650</v>
      </c>
      <c r="E6" s="11">
        <v>44662</v>
      </c>
      <c r="F6" s="11">
        <v>44681</v>
      </c>
      <c r="G6" s="12">
        <f t="shared" si="0"/>
        <v>-19</v>
      </c>
      <c r="H6" s="13">
        <f>'[1]2022'!I41</f>
        <v>2945</v>
      </c>
      <c r="I6" s="14">
        <f>'[1]2022'!C41</f>
        <v>89</v>
      </c>
      <c r="J6" s="15">
        <f t="shared" si="1"/>
        <v>-55955</v>
      </c>
      <c r="K6" s="16">
        <f>J6/$H$34</f>
        <v>-1.3093982524663976</v>
      </c>
    </row>
    <row r="7" spans="1:11" x14ac:dyDescent="0.25">
      <c r="A7" s="8">
        <v>2022</v>
      </c>
      <c r="B7" s="9" t="str">
        <f>'[1]2022'!B42</f>
        <v>De Masis Barbara</v>
      </c>
      <c r="C7" s="18" t="s">
        <v>13</v>
      </c>
      <c r="D7" s="11">
        <f>'[1]2022'!D42</f>
        <v>44655</v>
      </c>
      <c r="E7" s="11">
        <v>44657</v>
      </c>
      <c r="F7" s="11">
        <v>44655</v>
      </c>
      <c r="G7" s="12">
        <f t="shared" si="0"/>
        <v>2</v>
      </c>
      <c r="H7" s="13">
        <f>'[1]2022'!I42</f>
        <v>1843.6799999999998</v>
      </c>
      <c r="I7" s="14">
        <f>'[1]2022'!C42</f>
        <v>8</v>
      </c>
      <c r="J7" s="15">
        <f t="shared" si="1"/>
        <v>3687.3599999999997</v>
      </c>
      <c r="K7" s="16">
        <f>J7/$H$34</f>
        <v>8.628760146929669E-2</v>
      </c>
    </row>
    <row r="8" spans="1:11" x14ac:dyDescent="0.25">
      <c r="A8" s="8">
        <v>2022</v>
      </c>
      <c r="B8" s="9" t="str">
        <f>'[1]2022'!B43</f>
        <v>De Masis Barbara</v>
      </c>
      <c r="C8" s="18" t="s">
        <v>13</v>
      </c>
      <c r="D8" s="11">
        <f>'[1]2022'!D43</f>
        <v>44655</v>
      </c>
      <c r="E8" s="11">
        <v>44657</v>
      </c>
      <c r="F8" s="11">
        <v>44655</v>
      </c>
      <c r="G8" s="12">
        <f t="shared" si="0"/>
        <v>2</v>
      </c>
      <c r="H8" s="13">
        <f>'[1]2022'!I43</f>
        <v>19911.740000000002</v>
      </c>
      <c r="I8" s="14">
        <f>'[1]2022'!C43</f>
        <v>7</v>
      </c>
      <c r="J8" s="15">
        <f t="shared" si="1"/>
        <v>39823.480000000003</v>
      </c>
      <c r="K8" s="16">
        <f>J8/$H$34</f>
        <v>0.9319059086610767</v>
      </c>
    </row>
    <row r="9" spans="1:11" x14ac:dyDescent="0.25">
      <c r="A9" s="8">
        <v>2022</v>
      </c>
      <c r="B9" s="9" t="str">
        <f>'[1]2022'!B44</f>
        <v>Planetel SpA</v>
      </c>
      <c r="C9" s="8" t="s">
        <v>16</v>
      </c>
      <c r="D9" s="11">
        <f>'[1]2022'!D44</f>
        <v>44651</v>
      </c>
      <c r="E9" s="11">
        <v>44662</v>
      </c>
      <c r="F9" s="11">
        <v>44681</v>
      </c>
      <c r="G9" s="12">
        <f t="shared" si="0"/>
        <v>-19</v>
      </c>
      <c r="H9" s="13">
        <f>'[1]2022'!I44</f>
        <v>1095</v>
      </c>
      <c r="I9" s="14">
        <f>'[1]2022'!C44</f>
        <v>928</v>
      </c>
      <c r="J9" s="15">
        <f t="shared" si="1"/>
        <v>-20805</v>
      </c>
      <c r="K9" s="16">
        <f>J9/$H$34</f>
        <v>-0.48685605651976416</v>
      </c>
    </row>
    <row r="10" spans="1:11" x14ac:dyDescent="0.25">
      <c r="A10" s="8">
        <v>2022</v>
      </c>
      <c r="B10" s="9" t="str">
        <f>'[1]2022'!B45</f>
        <v>Hera Comm SpA</v>
      </c>
      <c r="C10" s="19" t="s">
        <v>17</v>
      </c>
      <c r="D10" s="11">
        <f>'[1]2022'!D45</f>
        <v>44660</v>
      </c>
      <c r="E10" s="11">
        <v>44680</v>
      </c>
      <c r="F10" s="11">
        <v>44680</v>
      </c>
      <c r="G10" s="12">
        <f t="shared" si="0"/>
        <v>0</v>
      </c>
      <c r="H10" s="13">
        <f>'[1]2022'!I45</f>
        <v>977.7399999999999</v>
      </c>
      <c r="I10" s="14" t="str">
        <f>'[1]2022'!C45</f>
        <v>412203589650</v>
      </c>
      <c r="J10" s="15">
        <f t="shared" si="1"/>
        <v>0</v>
      </c>
      <c r="K10" s="16">
        <f>J10/$H$34</f>
        <v>0</v>
      </c>
    </row>
    <row r="11" spans="1:11" x14ac:dyDescent="0.25">
      <c r="A11" s="8">
        <v>2022</v>
      </c>
      <c r="B11" s="9" t="str">
        <f>'[1]2022'!B46</f>
        <v>A.S. Servizi alle Imprese Srl</v>
      </c>
      <c r="C11" s="8" t="s">
        <v>18</v>
      </c>
      <c r="D11" s="11">
        <f>'[1]2022'!D46</f>
        <v>44665</v>
      </c>
      <c r="E11" s="11">
        <v>44671</v>
      </c>
      <c r="F11" s="11">
        <v>44665</v>
      </c>
      <c r="G11" s="12">
        <f t="shared" si="0"/>
        <v>6</v>
      </c>
      <c r="H11" s="13">
        <f>'[1]2022'!I46</f>
        <v>450</v>
      </c>
      <c r="I11" s="14">
        <f>'[1]2022'!C46</f>
        <v>76</v>
      </c>
      <c r="J11" s="15">
        <f t="shared" si="1"/>
        <v>2700</v>
      </c>
      <c r="K11" s="16">
        <f>J11/$H$34</f>
        <v>6.3182473088361613E-2</v>
      </c>
    </row>
    <row r="12" spans="1:11" x14ac:dyDescent="0.25">
      <c r="A12" s="8">
        <v>2022</v>
      </c>
      <c r="B12" s="9" t="str">
        <f>'[1]2022'!B47</f>
        <v>Project Informatica Srl</v>
      </c>
      <c r="C12" s="8" t="s">
        <v>19</v>
      </c>
      <c r="D12" s="11">
        <f>'[1]2022'!D47</f>
        <v>44663</v>
      </c>
      <c r="E12" s="11">
        <v>44671</v>
      </c>
      <c r="F12" s="11">
        <v>44712</v>
      </c>
      <c r="G12" s="12">
        <f t="shared" si="0"/>
        <v>-41</v>
      </c>
      <c r="H12" s="13">
        <f>'[1]2022'!I47</f>
        <v>190</v>
      </c>
      <c r="I12" s="14">
        <f>'[1]2022'!C47</f>
        <v>108</v>
      </c>
      <c r="J12" s="15">
        <f t="shared" si="1"/>
        <v>-7790</v>
      </c>
      <c r="K12" s="16">
        <f>J12/$H$34</f>
        <v>-0.18229313531790256</v>
      </c>
    </row>
    <row r="13" spans="1:11" x14ac:dyDescent="0.25">
      <c r="A13" s="8">
        <v>2022</v>
      </c>
      <c r="B13" s="9" t="str">
        <f>'[1]2022'!B48</f>
        <v>TIM SpA</v>
      </c>
      <c r="C13" s="8" t="s">
        <v>16</v>
      </c>
      <c r="D13" s="11">
        <f>'[1]2022'!D48</f>
        <v>44662</v>
      </c>
      <c r="E13" s="11">
        <v>44671</v>
      </c>
      <c r="F13" s="11">
        <v>44692</v>
      </c>
      <c r="G13" s="12">
        <f t="shared" si="0"/>
        <v>-21</v>
      </c>
      <c r="H13" s="13">
        <f>'[1]2022'!I48</f>
        <v>124.1</v>
      </c>
      <c r="I13" s="14" t="str">
        <f>'[1]2022'!C48</f>
        <v>7X01176775</v>
      </c>
      <c r="J13" s="15">
        <f t="shared" si="1"/>
        <v>-2606.1</v>
      </c>
      <c r="K13" s="16">
        <f>J13/$H$34</f>
        <v>-6.0985127079844145E-2</v>
      </c>
    </row>
    <row r="14" spans="1:11" x14ac:dyDescent="0.25">
      <c r="A14" s="8">
        <v>2022</v>
      </c>
      <c r="B14" s="9" t="str">
        <f>'[1]2022'!B49</f>
        <v>Regonesi Adriana</v>
      </c>
      <c r="C14" s="8" t="s">
        <v>20</v>
      </c>
      <c r="D14" s="11">
        <f>'[1]2022'!D49</f>
        <v>44663</v>
      </c>
      <c r="E14" s="11">
        <v>44662</v>
      </c>
      <c r="F14" s="11">
        <v>44663</v>
      </c>
      <c r="G14" s="12">
        <f t="shared" si="0"/>
        <v>-1</v>
      </c>
      <c r="H14" s="13">
        <f>'[1]2022'!I49</f>
        <v>1439.04</v>
      </c>
      <c r="I14" s="14">
        <f>'[1]2022'!C49</f>
        <v>98</v>
      </c>
      <c r="J14" s="15">
        <f t="shared" si="1"/>
        <v>-1439.04</v>
      </c>
      <c r="K14" s="16">
        <f>J14/$H$34</f>
        <v>-3.3674854101139219E-2</v>
      </c>
    </row>
    <row r="15" spans="1:11" x14ac:dyDescent="0.25">
      <c r="A15" s="8">
        <v>2022</v>
      </c>
      <c r="B15" s="9" t="str">
        <f>'[1]2022'!B50</f>
        <v>Diritto Amministrazioni Srls</v>
      </c>
      <c r="C15" s="8" t="s">
        <v>21</v>
      </c>
      <c r="D15" s="11">
        <f>'[1]2022'!D50</f>
        <v>44677</v>
      </c>
      <c r="E15" s="11">
        <v>44678</v>
      </c>
      <c r="F15" s="11">
        <v>44677</v>
      </c>
      <c r="G15" s="12">
        <f t="shared" si="0"/>
        <v>1</v>
      </c>
      <c r="H15" s="13">
        <f>'[1]2022'!I50</f>
        <v>192</v>
      </c>
      <c r="I15" s="14">
        <f>'[1]2022'!C50</f>
        <v>29</v>
      </c>
      <c r="J15" s="15">
        <f t="shared" si="1"/>
        <v>192</v>
      </c>
      <c r="K15" s="16">
        <f>J15/$H$34</f>
        <v>4.4929758640612702E-3</v>
      </c>
    </row>
    <row r="16" spans="1:11" x14ac:dyDescent="0.25">
      <c r="A16" s="8">
        <v>2022</v>
      </c>
      <c r="B16" s="9" t="str">
        <f>'[1]2022'!B51</f>
        <v xml:space="preserve"> Pellegrini SpA</v>
      </c>
      <c r="C16" s="17" t="s">
        <v>12</v>
      </c>
      <c r="D16" s="11">
        <f>'[1]2022'!D51</f>
        <v>44679</v>
      </c>
      <c r="E16" s="11">
        <v>44684</v>
      </c>
      <c r="F16" s="11">
        <v>44679</v>
      </c>
      <c r="G16" s="12">
        <f t="shared" si="0"/>
        <v>5</v>
      </c>
      <c r="H16" s="13">
        <f>'[1]2022'!I51</f>
        <v>342.65</v>
      </c>
      <c r="I16" s="14">
        <f>'[1]2022'!C51</f>
        <v>87</v>
      </c>
      <c r="J16" s="15">
        <f t="shared" si="1"/>
        <v>1713.25</v>
      </c>
      <c r="K16" s="16">
        <f>J16/$H$34</f>
        <v>4.009161926616131E-2</v>
      </c>
    </row>
    <row r="17" spans="1:17" x14ac:dyDescent="0.25">
      <c r="A17" s="8">
        <v>2022</v>
      </c>
      <c r="B17" s="9" t="str">
        <f>'[1]2022'!B52</f>
        <v>La Perla Pulizie Srl</v>
      </c>
      <c r="C17" s="8" t="s">
        <v>14</v>
      </c>
      <c r="D17" s="11">
        <f>'[1]2022'!D52</f>
        <v>44681</v>
      </c>
      <c r="E17" s="11">
        <v>44684</v>
      </c>
      <c r="F17" s="11">
        <v>44712</v>
      </c>
      <c r="G17" s="12">
        <f t="shared" si="0"/>
        <v>-28</v>
      </c>
      <c r="H17" s="13">
        <f>'[1]2022'!I52</f>
        <v>550</v>
      </c>
      <c r="I17" s="14">
        <f>'[1]2022'!C52</f>
        <v>373</v>
      </c>
      <c r="J17" s="15">
        <f t="shared" si="1"/>
        <v>-15400</v>
      </c>
      <c r="K17" s="16">
        <f>J17/$H$34</f>
        <v>-0.36037410576324769</v>
      </c>
    </row>
    <row r="18" spans="1:17" x14ac:dyDescent="0.25">
      <c r="A18" s="8">
        <v>2022</v>
      </c>
      <c r="B18" s="9" t="str">
        <f>'[1]2022'!B53</f>
        <v>Ovdamatic SpA</v>
      </c>
      <c r="C18" s="20" t="s">
        <v>22</v>
      </c>
      <c r="D18" s="11">
        <f>'[1]2022'!D53</f>
        <v>44680</v>
      </c>
      <c r="E18" s="11">
        <v>44685</v>
      </c>
      <c r="F18" s="11">
        <v>44680</v>
      </c>
      <c r="G18" s="12">
        <f t="shared" si="0"/>
        <v>5</v>
      </c>
      <c r="H18" s="13">
        <f>'[1]2022'!I53</f>
        <v>95.11</v>
      </c>
      <c r="I18" s="14">
        <f>'[1]2022'!C53</f>
        <v>25</v>
      </c>
      <c r="J18" s="15">
        <f t="shared" si="1"/>
        <v>475.55</v>
      </c>
      <c r="K18" s="16">
        <f>J18/$H$34</f>
        <v>1.1128305584137172E-2</v>
      </c>
    </row>
    <row r="19" spans="1:17" x14ac:dyDescent="0.25">
      <c r="A19" s="8">
        <v>2022</v>
      </c>
      <c r="B19" s="9" t="str">
        <f>'[1]2022'!B54</f>
        <v>Studio Macario Lazzari</v>
      </c>
      <c r="C19" s="21" t="s">
        <v>23</v>
      </c>
      <c r="D19" s="11">
        <f>'[1]2022'!D54</f>
        <v>44672</v>
      </c>
      <c r="E19" s="11">
        <v>44686</v>
      </c>
      <c r="F19" s="11">
        <v>44681</v>
      </c>
      <c r="G19" s="12">
        <f t="shared" si="0"/>
        <v>5</v>
      </c>
      <c r="H19" s="13">
        <f>'[1]2022'!I54</f>
        <v>390.08</v>
      </c>
      <c r="I19" s="14">
        <f>'[1]2022'!C54</f>
        <v>135</v>
      </c>
      <c r="J19" s="15">
        <f t="shared" si="1"/>
        <v>1950.3999999999999</v>
      </c>
      <c r="K19" s="16">
        <f>J19/$H$34</f>
        <v>4.5641146485755735E-2</v>
      </c>
    </row>
    <row r="20" spans="1:17" x14ac:dyDescent="0.25">
      <c r="A20" s="8">
        <v>2022</v>
      </c>
      <c r="B20" s="9" t="str">
        <f>'[1]2022'!B55</f>
        <v>Hera Comm SpA</v>
      </c>
      <c r="C20" s="21" t="s">
        <v>17</v>
      </c>
      <c r="D20" s="11">
        <f>'[1]2022'!D55</f>
        <v>44692</v>
      </c>
      <c r="E20" s="11">
        <v>44712</v>
      </c>
      <c r="F20" s="11">
        <v>44712</v>
      </c>
      <c r="G20" s="12">
        <f t="shared" si="0"/>
        <v>0</v>
      </c>
      <c r="H20" s="13">
        <f>'[1]2022'!I55</f>
        <v>999.89999999999986</v>
      </c>
      <c r="I20" s="14" t="str">
        <f>'[1]2022'!C55</f>
        <v>412204674218</v>
      </c>
      <c r="J20" s="15">
        <f t="shared" si="1"/>
        <v>0</v>
      </c>
      <c r="K20" s="16">
        <f>J20/$H$34</f>
        <v>0</v>
      </c>
      <c r="Q20" s="22"/>
    </row>
    <row r="21" spans="1:17" x14ac:dyDescent="0.25">
      <c r="A21" s="8">
        <v>2022</v>
      </c>
      <c r="B21" s="9" t="str">
        <f>'[1]2022'!B56</f>
        <v>De Masis Barbara</v>
      </c>
      <c r="C21" s="21" t="s">
        <v>13</v>
      </c>
      <c r="D21" s="11">
        <f>'[1]2022'!D56</f>
        <v>44687</v>
      </c>
      <c r="E21" s="11">
        <v>44691</v>
      </c>
      <c r="F21" s="11">
        <v>44687</v>
      </c>
      <c r="G21" s="12">
        <f t="shared" si="0"/>
        <v>4</v>
      </c>
      <c r="H21" s="13">
        <f>'[1]2022'!I56</f>
        <v>4071.91</v>
      </c>
      <c r="I21" s="14">
        <f>'[1]2022'!C56</f>
        <v>9</v>
      </c>
      <c r="J21" s="15">
        <f t="shared" si="1"/>
        <v>16287.64</v>
      </c>
      <c r="K21" s="16">
        <f>J21/$H$34</f>
        <v>0.38114569480478594</v>
      </c>
    </row>
    <row r="22" spans="1:17" x14ac:dyDescent="0.25">
      <c r="A22" s="8">
        <v>2022</v>
      </c>
      <c r="B22" s="9" t="str">
        <f>'[1]2022'!B57</f>
        <v>Fastweb SpA</v>
      </c>
      <c r="C22" s="21" t="s">
        <v>16</v>
      </c>
      <c r="D22" s="11">
        <v>44620</v>
      </c>
      <c r="E22" s="11">
        <v>44712</v>
      </c>
      <c r="F22" s="11">
        <v>44712</v>
      </c>
      <c r="G22" s="12">
        <f t="shared" si="0"/>
        <v>0</v>
      </c>
      <c r="H22" s="13">
        <v>92.98</v>
      </c>
      <c r="I22" s="14">
        <v>7490</v>
      </c>
      <c r="J22" s="15">
        <f t="shared" si="1"/>
        <v>0</v>
      </c>
      <c r="K22" s="16">
        <f>J22/$H$34</f>
        <v>0</v>
      </c>
    </row>
    <row r="23" spans="1:17" x14ac:dyDescent="0.25">
      <c r="A23" s="8">
        <v>2022</v>
      </c>
      <c r="B23" s="9" t="str">
        <f>'[1]2022'!B58</f>
        <v>Acquamatic Srl</v>
      </c>
      <c r="C23" s="21" t="s">
        <v>22</v>
      </c>
      <c r="D23" s="11">
        <f>'[1]2022'!D58</f>
        <v>44686</v>
      </c>
      <c r="E23" s="11">
        <v>44700</v>
      </c>
      <c r="F23" s="11">
        <v>44686</v>
      </c>
      <c r="G23" s="12">
        <f t="shared" si="0"/>
        <v>14</v>
      </c>
      <c r="H23" s="13">
        <f>'[1]2022'!I58</f>
        <v>134</v>
      </c>
      <c r="I23" s="14">
        <f>'[1]2022'!C58</f>
        <v>43</v>
      </c>
      <c r="J23" s="15">
        <f t="shared" si="1"/>
        <v>1876</v>
      </c>
      <c r="K23" s="16">
        <f>J23/$H$34</f>
        <v>4.3900118338431993E-2</v>
      </c>
    </row>
    <row r="24" spans="1:17" x14ac:dyDescent="0.25">
      <c r="A24" s="8">
        <v>2022</v>
      </c>
      <c r="B24" s="9" t="str">
        <f>'[1]2022'!B59</f>
        <v>Capetti Giovanni Carlo</v>
      </c>
      <c r="C24" s="21" t="s">
        <v>24</v>
      </c>
      <c r="D24" s="11">
        <f>'[1]2022'!D59</f>
        <v>44701</v>
      </c>
      <c r="E24" s="11">
        <v>44704</v>
      </c>
      <c r="F24" s="11">
        <v>44701</v>
      </c>
      <c r="G24" s="12">
        <f t="shared" si="0"/>
        <v>3</v>
      </c>
      <c r="H24" s="13">
        <f>'[1]2022'!I59</f>
        <v>1248</v>
      </c>
      <c r="I24" s="14">
        <f>'[1]2022'!C59</f>
        <v>25</v>
      </c>
      <c r="J24" s="15">
        <f t="shared" si="1"/>
        <v>3744</v>
      </c>
      <c r="K24" s="16">
        <f>J24/$H$34</f>
        <v>8.7613029349194765E-2</v>
      </c>
    </row>
    <row r="25" spans="1:17" x14ac:dyDescent="0.25">
      <c r="A25" s="8">
        <v>2022</v>
      </c>
      <c r="B25" s="9" t="str">
        <f>'[1]2022'!B60</f>
        <v>Pellegrini SpA</v>
      </c>
      <c r="C25" s="21" t="s">
        <v>12</v>
      </c>
      <c r="D25" s="11">
        <f>'[1]2022'!D60</f>
        <v>44706</v>
      </c>
      <c r="E25" s="11">
        <v>44713</v>
      </c>
      <c r="F25" s="11">
        <v>44706</v>
      </c>
      <c r="G25" s="12">
        <f t="shared" si="0"/>
        <v>7</v>
      </c>
      <c r="H25" s="13">
        <f>'[1]2022'!I60</f>
        <v>467.25</v>
      </c>
      <c r="I25" s="14">
        <f>'[1]2022'!C60</f>
        <v>123</v>
      </c>
      <c r="J25" s="15">
        <f t="shared" si="1"/>
        <v>3270.75</v>
      </c>
      <c r="K25" s="16">
        <f>J25/$H$34</f>
        <v>7.6538545871762495E-2</v>
      </c>
    </row>
    <row r="26" spans="1:17" x14ac:dyDescent="0.25">
      <c r="A26" s="8">
        <v>2022</v>
      </c>
      <c r="B26" s="9" t="str">
        <f>'[1]2022'!B61</f>
        <v>La Perla Pulizie Srl</v>
      </c>
      <c r="C26" s="21" t="s">
        <v>14</v>
      </c>
      <c r="D26" s="11">
        <f>'[1]2022'!D61</f>
        <v>44712</v>
      </c>
      <c r="E26" s="11">
        <v>44720</v>
      </c>
      <c r="F26" s="11">
        <v>44742</v>
      </c>
      <c r="G26" s="12">
        <f t="shared" si="0"/>
        <v>-22</v>
      </c>
      <c r="H26" s="13">
        <f>'[1]2022'!I61</f>
        <v>650</v>
      </c>
      <c r="I26" s="14">
        <f>'[1]2022'!C61</f>
        <v>479</v>
      </c>
      <c r="J26" s="15">
        <f t="shared" si="1"/>
        <v>-14300</v>
      </c>
      <c r="K26" s="16">
        <f>J26/$H$34</f>
        <v>-0.33463309820873</v>
      </c>
    </row>
    <row r="27" spans="1:17" x14ac:dyDescent="0.25">
      <c r="A27" s="8">
        <v>2022</v>
      </c>
      <c r="B27" s="9" t="str">
        <f>'[1]2022'!B64</f>
        <v>TIM SpA</v>
      </c>
      <c r="C27" s="21" t="s">
        <v>16</v>
      </c>
      <c r="D27" s="11">
        <f>'[1]2022'!D64</f>
        <v>44721</v>
      </c>
      <c r="E27" s="11">
        <v>44726</v>
      </c>
      <c r="F27" s="11">
        <v>44750</v>
      </c>
      <c r="G27" s="12">
        <f t="shared" si="0"/>
        <v>-24</v>
      </c>
      <c r="H27" s="13">
        <f>'[1]2022'!I64</f>
        <v>122.68</v>
      </c>
      <c r="I27" s="14" t="str">
        <f>'[1]2022'!C64</f>
        <v>7X02075577</v>
      </c>
      <c r="J27" s="15">
        <f t="shared" si="1"/>
        <v>-2944.32</v>
      </c>
      <c r="K27" s="16">
        <f>J27/$H$34</f>
        <v>-6.889978487537958E-2</v>
      </c>
    </row>
    <row r="28" spans="1:17" x14ac:dyDescent="0.25">
      <c r="A28" s="8">
        <v>2022</v>
      </c>
      <c r="B28" s="9" t="str">
        <f>'[1]2022'!B65</f>
        <v>Myo SpA</v>
      </c>
      <c r="C28" s="21" t="s">
        <v>11</v>
      </c>
      <c r="D28" s="11">
        <f>'[1]2022'!D65</f>
        <v>44722</v>
      </c>
      <c r="E28" s="11">
        <v>44727</v>
      </c>
      <c r="F28" s="11">
        <v>44752</v>
      </c>
      <c r="G28" s="12">
        <f t="shared" si="0"/>
        <v>-25</v>
      </c>
      <c r="H28" s="13">
        <f>'[1]2022'!I65</f>
        <v>317.29000000000002</v>
      </c>
      <c r="I28" s="14">
        <f>'[1]2022'!C65</f>
        <v>16584</v>
      </c>
      <c r="J28" s="15">
        <f t="shared" si="1"/>
        <v>-7932.2500000000009</v>
      </c>
      <c r="K28" s="16">
        <f>J28/$H$34</f>
        <v>-0.18562191561302091</v>
      </c>
    </row>
    <row r="29" spans="1:17" x14ac:dyDescent="0.25">
      <c r="A29" s="8">
        <v>2022</v>
      </c>
      <c r="B29" s="9" t="str">
        <f>'[1]2022'!B66</f>
        <v>Hera Comm SpA</v>
      </c>
      <c r="C29" s="21" t="s">
        <v>17</v>
      </c>
      <c r="D29" s="11">
        <f>'[1]2022'!D66</f>
        <v>44722</v>
      </c>
      <c r="E29" s="11">
        <v>44742</v>
      </c>
      <c r="F29" s="11">
        <v>44742</v>
      </c>
      <c r="G29" s="12">
        <f t="shared" si="0"/>
        <v>0</v>
      </c>
      <c r="H29" s="13">
        <f>'[1]2022'!I66</f>
        <v>605.38999999999987</v>
      </c>
      <c r="I29" s="14" t="str">
        <f>'[1]2022'!C66</f>
        <v>412205877168</v>
      </c>
      <c r="J29" s="15">
        <f t="shared" si="1"/>
        <v>0</v>
      </c>
      <c r="K29" s="16">
        <f>J29/$H$34</f>
        <v>0</v>
      </c>
    </row>
    <row r="30" spans="1:17" x14ac:dyDescent="0.25">
      <c r="A30" s="8">
        <v>2022</v>
      </c>
      <c r="B30" s="9" t="s">
        <v>25</v>
      </c>
      <c r="C30" s="21" t="s">
        <v>26</v>
      </c>
      <c r="D30" s="11">
        <v>44626</v>
      </c>
      <c r="E30" s="11">
        <v>44686</v>
      </c>
      <c r="F30" s="11">
        <v>44685</v>
      </c>
      <c r="G30" s="12">
        <f t="shared" si="0"/>
        <v>1</v>
      </c>
      <c r="H30" s="13">
        <v>651</v>
      </c>
      <c r="I30" s="14">
        <v>229229946</v>
      </c>
      <c r="J30" s="15">
        <f t="shared" si="1"/>
        <v>651</v>
      </c>
      <c r="K30" s="16">
        <f t="shared" ref="K30:K32" si="2">J30/$H$34</f>
        <v>1.5233996289082744E-2</v>
      </c>
      <c r="L30" s="22"/>
    </row>
    <row r="31" spans="1:17" x14ac:dyDescent="0.25">
      <c r="A31" s="8">
        <v>2022</v>
      </c>
      <c r="B31" s="9" t="s">
        <v>25</v>
      </c>
      <c r="C31" s="21" t="s">
        <v>27</v>
      </c>
      <c r="D31" s="11">
        <v>44626</v>
      </c>
      <c r="E31" s="11">
        <v>44686</v>
      </c>
      <c r="F31" s="11">
        <v>44685</v>
      </c>
      <c r="G31" s="12">
        <f t="shared" si="0"/>
        <v>1</v>
      </c>
      <c r="H31" s="13">
        <v>312.23</v>
      </c>
      <c r="I31" s="14">
        <v>229234841</v>
      </c>
      <c r="J31" s="15">
        <f t="shared" si="1"/>
        <v>312.23</v>
      </c>
      <c r="K31" s="16">
        <f t="shared" si="2"/>
        <v>7.3064679897700546E-3</v>
      </c>
    </row>
    <row r="32" spans="1:17" x14ac:dyDescent="0.25">
      <c r="A32" s="8">
        <v>2022</v>
      </c>
      <c r="B32" s="9" t="str">
        <f>'[1]2022'!B67</f>
        <v>Pellegrini SpA</v>
      </c>
      <c r="C32" s="21" t="s">
        <v>12</v>
      </c>
      <c r="D32" s="11">
        <f>'[1]2022'!D67</f>
        <v>44736</v>
      </c>
      <c r="E32" s="11">
        <v>44739</v>
      </c>
      <c r="F32" s="11">
        <v>44736</v>
      </c>
      <c r="G32" s="12">
        <f t="shared" si="0"/>
        <v>3</v>
      </c>
      <c r="H32" s="13">
        <f>'[1]2022'!I67</f>
        <v>404.95</v>
      </c>
      <c r="I32" s="14">
        <f>'[1]2022'!C67</f>
        <v>158</v>
      </c>
      <c r="J32" s="15">
        <f t="shared" si="1"/>
        <v>1214.8499999999999</v>
      </c>
      <c r="K32" s="16">
        <f t="shared" si="2"/>
        <v>2.8428602752368925E-2</v>
      </c>
    </row>
    <row r="34" spans="8:11" x14ac:dyDescent="0.25">
      <c r="H34" s="24">
        <f>SUM(H2:H32)</f>
        <v>42733.37000000001</v>
      </c>
      <c r="K34" s="26">
        <f>SUM(K2:K32)</f>
        <v>-1.6105476820573701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2022-10-19T13:24:54Z</dcterms:created>
  <dcterms:modified xsi:type="dcterms:W3CDTF">2022-10-19T13:25:16Z</dcterms:modified>
</cp:coreProperties>
</file>